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AC\DAC Events\Church Building Training\Grant Workshop 2025\"/>
    </mc:Choice>
  </mc:AlternateContent>
  <xr:revisionPtr revIDLastSave="0" documentId="13_ncr:1_{93BBBDEB-D0CB-45CC-A3A4-4C75BDBF6199}" xr6:coauthVersionLast="47" xr6:coauthVersionMax="47" xr10:uidLastSave="{00000000-0000-0000-0000-000000000000}"/>
  <bookViews>
    <workbookView xWindow="-108" yWindow="-108" windowWidth="23256" windowHeight="12456" xr2:uid="{7ACD410F-4A51-42D1-A6E9-5F4D6446E7CA}"/>
  </bookViews>
  <sheets>
    <sheet name="Project 1" sheetId="1" r:id="rId1"/>
    <sheet name="Project 2" sheetId="3" r:id="rId2"/>
    <sheet name="Exampl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2" l="1"/>
  <c r="A37" i="2"/>
  <c r="C34" i="2"/>
  <c r="C33" i="2"/>
  <c r="C32" i="2"/>
  <c r="H31" i="2"/>
  <c r="E31" i="2"/>
  <c r="H30" i="2"/>
  <c r="E30" i="2"/>
  <c r="H29" i="2"/>
  <c r="E29" i="2"/>
  <c r="H28" i="2"/>
  <c r="E28" i="2"/>
  <c r="H27" i="2"/>
  <c r="E27" i="2"/>
  <c r="H26" i="2"/>
  <c r="H25" i="2"/>
  <c r="H24" i="2"/>
  <c r="H23" i="2"/>
  <c r="E23" i="2"/>
  <c r="C18" i="2"/>
  <c r="C12" i="2"/>
  <c r="C13" i="2" s="1"/>
  <c r="C12" i="1"/>
  <c r="C13" i="1" s="1"/>
  <c r="C13" i="3"/>
  <c r="C12" i="3"/>
  <c r="B3" i="3"/>
  <c r="A37" i="3"/>
  <c r="C34" i="3"/>
  <c r="C33" i="3"/>
  <c r="C32" i="3"/>
  <c r="H31" i="3"/>
  <c r="E31" i="3"/>
  <c r="H30" i="3"/>
  <c r="E30" i="3"/>
  <c r="H29" i="3"/>
  <c r="E29" i="3"/>
  <c r="H28" i="3"/>
  <c r="E28" i="3"/>
  <c r="H27" i="3"/>
  <c r="E27" i="3"/>
  <c r="H26" i="3"/>
  <c r="E26" i="3"/>
  <c r="H25" i="3"/>
  <c r="E25" i="3"/>
  <c r="H24" i="3"/>
  <c r="E24" i="3"/>
  <c r="H23" i="3"/>
  <c r="E23" i="3"/>
  <c r="H22" i="3"/>
  <c r="E22" i="3"/>
  <c r="C18" i="3"/>
  <c r="C36" i="3" s="1"/>
  <c r="H23" i="1"/>
  <c r="H24" i="1"/>
  <c r="H25" i="1"/>
  <c r="H26" i="1"/>
  <c r="H27" i="1"/>
  <c r="H28" i="1"/>
  <c r="H29" i="1"/>
  <c r="H30" i="1"/>
  <c r="H31" i="1"/>
  <c r="H22" i="1"/>
  <c r="E23" i="1"/>
  <c r="E24" i="1"/>
  <c r="E25" i="1"/>
  <c r="E26" i="1"/>
  <c r="E27" i="1"/>
  <c r="E28" i="1"/>
  <c r="E29" i="1"/>
  <c r="E30" i="1"/>
  <c r="E31" i="1"/>
  <c r="E22" i="1"/>
  <c r="C19" i="2" l="1"/>
  <c r="C19" i="3"/>
  <c r="C33" i="1" l="1"/>
  <c r="A37" i="1"/>
  <c r="C34" i="1"/>
  <c r="C32" i="1"/>
  <c r="C18" i="1"/>
  <c r="C19" i="1" s="1"/>
  <c r="C36" i="1" l="1"/>
</calcChain>
</file>

<file path=xl/sharedStrings.xml><?xml version="1.0" encoding="utf-8"?>
<sst xmlns="http://schemas.openxmlformats.org/spreadsheetml/2006/main" count="130" uniqueCount="44">
  <si>
    <t>Amount</t>
  </si>
  <si>
    <t>LPWGS</t>
  </si>
  <si>
    <t>Grant Funding Tracker</t>
  </si>
  <si>
    <t>Parish</t>
  </si>
  <si>
    <t>Project Title</t>
  </si>
  <si>
    <t>Team</t>
  </si>
  <si>
    <t>Cost of the Project</t>
  </si>
  <si>
    <t>VAT</t>
  </si>
  <si>
    <t>Total Cost of the project</t>
  </si>
  <si>
    <t>Parish Fundraising for the project</t>
  </si>
  <si>
    <t>Specific Giving for the project</t>
  </si>
  <si>
    <t>Parish Reserves Allocated to the project</t>
  </si>
  <si>
    <t>Grant Funder</t>
  </si>
  <si>
    <t>Deadline for Application</t>
  </si>
  <si>
    <t>Application Status</t>
  </si>
  <si>
    <t>Date Applied</t>
  </si>
  <si>
    <t>Notes</t>
  </si>
  <si>
    <t>Total Funding Currently available</t>
  </si>
  <si>
    <t>Grant Funding required</t>
  </si>
  <si>
    <t>Max Grant Offered by Funder</t>
  </si>
  <si>
    <t>Project Descripition</t>
  </si>
  <si>
    <t>General Notes</t>
  </si>
  <si>
    <t>Total of Potential Grants</t>
  </si>
  <si>
    <t>Total of Grants Applied for</t>
  </si>
  <si>
    <t>Total of grants received</t>
  </si>
  <si>
    <t>Date Confirmed</t>
  </si>
  <si>
    <t>Current Shortfall</t>
  </si>
  <si>
    <t>Pending</t>
  </si>
  <si>
    <t>Response expected (Date)</t>
  </si>
  <si>
    <t>Applied</t>
  </si>
  <si>
    <t>Confirmed</t>
  </si>
  <si>
    <t>Grant Confirmed</t>
  </si>
  <si>
    <t>St Any Church, Anytown</t>
  </si>
  <si>
    <t>Rev J Bloggs</t>
  </si>
  <si>
    <t>Jim Jones</t>
  </si>
  <si>
    <t>Jane Smith</t>
  </si>
  <si>
    <t>Toilet and kitchen servery</t>
  </si>
  <si>
    <t>The creation of an accessible toilet and servery to the west end of the nave.</t>
  </si>
  <si>
    <t>Minor Repairs &amp; Improvement Grant</t>
  </si>
  <si>
    <t>None</t>
  </si>
  <si>
    <t>NHCT</t>
  </si>
  <si>
    <t>Catherine Cookson</t>
  </si>
  <si>
    <t>Sir John Priestman Trust</t>
  </si>
  <si>
    <t>based on finances confirmed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</si>
</sst>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omic Sans MS"/>
      <family val="4"/>
    </font>
    <font>
      <sz val="14"/>
      <color rgb="FFFF0000"/>
      <name val="Calibri"/>
      <family val="2"/>
      <scheme val="minor"/>
    </font>
    <font>
      <sz val="14"/>
      <color rgb="FFFF0000"/>
      <name val="Comic Sans MS"/>
      <family val="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right"/>
    </xf>
    <xf numFmtId="44" fontId="4" fillId="0" borderId="1" xfId="1" applyFont="1" applyBorder="1"/>
    <xf numFmtId="44" fontId="5" fillId="0" borderId="1" xfId="1" applyFont="1" applyBorder="1"/>
    <xf numFmtId="0" fontId="4" fillId="0" borderId="0" xfId="0" applyFont="1" applyFill="1" applyBorder="1" applyAlignment="1">
      <alignment horizontal="right"/>
    </xf>
    <xf numFmtId="44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4" fontId="6" fillId="0" borderId="0" xfId="0" applyNumberFormat="1" applyFont="1"/>
    <xf numFmtId="0" fontId="0" fillId="0" borderId="1" xfId="0" applyBorder="1" applyProtection="1">
      <protection locked="0"/>
    </xf>
    <xf numFmtId="0" fontId="4" fillId="0" borderId="1" xfId="0" applyFont="1" applyBorder="1" applyProtection="1">
      <protection locked="0"/>
    </xf>
    <xf numFmtId="44" fontId="4" fillId="0" borderId="1" xfId="1" applyFont="1" applyBorder="1" applyProtection="1">
      <protection locked="0"/>
    </xf>
    <xf numFmtId="44" fontId="4" fillId="0" borderId="1" xfId="0" applyNumberFormat="1" applyFont="1" applyBorder="1" applyProtection="1">
      <protection locked="0"/>
    </xf>
    <xf numFmtId="14" fontId="3" fillId="0" borderId="1" xfId="0" applyNumberFormat="1" applyFont="1" applyBorder="1" applyProtection="1">
      <protection locked="0"/>
    </xf>
    <xf numFmtId="14" fontId="4" fillId="0" borderId="1" xfId="0" applyNumberFormat="1" applyFont="1" applyBorder="1" applyProtection="1">
      <protection locked="0"/>
    </xf>
    <xf numFmtId="14" fontId="4" fillId="0" borderId="1" xfId="1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9" fillId="0" borderId="1" xfId="0" applyFont="1" applyBorder="1" applyProtection="1">
      <protection locked="0"/>
    </xf>
    <xf numFmtId="44" fontId="8" fillId="0" borderId="1" xfId="1" applyFont="1" applyBorder="1" applyProtection="1">
      <protection locked="0"/>
    </xf>
    <xf numFmtId="44" fontId="8" fillId="0" borderId="1" xfId="0" applyNumberFormat="1" applyFont="1" applyBorder="1" applyProtection="1">
      <protection locked="0"/>
    </xf>
    <xf numFmtId="14" fontId="8" fillId="0" borderId="1" xfId="0" applyNumberFormat="1" applyFont="1" applyBorder="1" applyProtection="1">
      <protection locked="0"/>
    </xf>
    <xf numFmtId="14" fontId="8" fillId="0" borderId="1" xfId="1" applyNumberFormat="1" applyFont="1" applyBorder="1" applyProtection="1"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1" xfId="0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1E210-0CE4-407D-97E6-0282E72E4837}">
  <dimension ref="A1:K37"/>
  <sheetViews>
    <sheetView tabSelected="1" topLeftCell="A19" workbookViewId="0">
      <selection activeCell="E12" sqref="E12:K19"/>
    </sheetView>
  </sheetViews>
  <sheetFormatPr defaultRowHeight="14.4" x14ac:dyDescent="0.3"/>
  <cols>
    <col min="1" max="1" width="8.88671875" customWidth="1"/>
    <col min="2" max="2" width="40.77734375" customWidth="1"/>
    <col min="3" max="3" width="17" customWidth="1"/>
    <col min="4" max="4" width="18.109375" customWidth="1"/>
    <col min="5" max="6" width="13.33203125" customWidth="1"/>
    <col min="7" max="7" width="16.33203125" customWidth="1"/>
    <col min="8" max="8" width="13.33203125" customWidth="1"/>
    <col min="9" max="10" width="16.21875" customWidth="1"/>
    <col min="11" max="11" width="46.21875" customWidth="1"/>
  </cols>
  <sheetData>
    <row r="1" spans="1:11" ht="36.6" x14ac:dyDescent="0.7">
      <c r="A1" s="2" t="s">
        <v>2</v>
      </c>
    </row>
    <row r="3" spans="1:11" ht="18" x14ac:dyDescent="0.35">
      <c r="A3" s="4" t="s">
        <v>3</v>
      </c>
      <c r="B3" s="16"/>
      <c r="C3" s="4" t="s">
        <v>4</v>
      </c>
      <c r="D3" s="48"/>
      <c r="E3" s="48"/>
      <c r="F3" s="48"/>
      <c r="G3" s="48"/>
      <c r="H3" s="48"/>
      <c r="I3" s="48"/>
      <c r="J3" s="48"/>
      <c r="K3" s="48"/>
    </row>
    <row r="5" spans="1:11" ht="18" x14ac:dyDescent="0.35">
      <c r="A5" s="4" t="s">
        <v>5</v>
      </c>
      <c r="B5" s="16"/>
      <c r="C5" s="39" t="s">
        <v>20</v>
      </c>
      <c r="D5" s="40"/>
      <c r="E5" s="40"/>
      <c r="F5" s="40"/>
      <c r="G5" s="40"/>
      <c r="H5" s="40"/>
      <c r="I5" s="40"/>
      <c r="J5" s="40"/>
      <c r="K5" s="41"/>
    </row>
    <row r="6" spans="1:11" s="3" customFormat="1" ht="18" x14ac:dyDescent="0.35">
      <c r="A6" s="4"/>
      <c r="B6" s="17"/>
      <c r="C6" s="42"/>
      <c r="D6" s="43"/>
      <c r="E6" s="43"/>
      <c r="F6" s="43"/>
      <c r="G6" s="43"/>
      <c r="H6" s="43"/>
      <c r="I6" s="43"/>
      <c r="J6" s="43"/>
      <c r="K6" s="44"/>
    </row>
    <row r="7" spans="1:11" s="3" customFormat="1" ht="18" x14ac:dyDescent="0.35">
      <c r="A7" s="4"/>
      <c r="B7" s="17"/>
      <c r="C7" s="42"/>
      <c r="D7" s="43"/>
      <c r="E7" s="43"/>
      <c r="F7" s="43"/>
      <c r="G7" s="43"/>
      <c r="H7" s="43"/>
      <c r="I7" s="43"/>
      <c r="J7" s="43"/>
      <c r="K7" s="44"/>
    </row>
    <row r="8" spans="1:11" s="3" customFormat="1" ht="18" x14ac:dyDescent="0.35">
      <c r="A8" s="4"/>
      <c r="B8" s="17"/>
      <c r="C8" s="42"/>
      <c r="D8" s="43"/>
      <c r="E8" s="43"/>
      <c r="F8" s="43"/>
      <c r="G8" s="43"/>
      <c r="H8" s="43"/>
      <c r="I8" s="43"/>
      <c r="J8" s="43"/>
      <c r="K8" s="44"/>
    </row>
    <row r="9" spans="1:11" s="3" customFormat="1" ht="18" x14ac:dyDescent="0.35">
      <c r="A9" s="4"/>
      <c r="B9" s="17"/>
      <c r="C9" s="45"/>
      <c r="D9" s="46"/>
      <c r="E9" s="46"/>
      <c r="F9" s="46"/>
      <c r="G9" s="46"/>
      <c r="H9" s="46"/>
      <c r="I9" s="46"/>
      <c r="J9" s="46"/>
      <c r="K9" s="47"/>
    </row>
    <row r="11" spans="1:11" ht="18" x14ac:dyDescent="0.35">
      <c r="B11" s="5" t="s">
        <v>6</v>
      </c>
      <c r="C11" s="18">
        <v>0</v>
      </c>
      <c r="E11" s="30" t="s">
        <v>21</v>
      </c>
      <c r="F11" s="31"/>
      <c r="G11" s="31"/>
      <c r="H11" s="31"/>
      <c r="I11" s="31"/>
      <c r="J11" s="31"/>
      <c r="K11" s="32"/>
    </row>
    <row r="12" spans="1:11" ht="18" x14ac:dyDescent="0.35">
      <c r="B12" s="5" t="s">
        <v>7</v>
      </c>
      <c r="C12" s="6">
        <f>C11*0.2</f>
        <v>0</v>
      </c>
      <c r="E12" s="33"/>
      <c r="F12" s="34"/>
      <c r="G12" s="34"/>
      <c r="H12" s="34"/>
      <c r="I12" s="34"/>
      <c r="J12" s="34"/>
      <c r="K12" s="35"/>
    </row>
    <row r="13" spans="1:11" ht="18" x14ac:dyDescent="0.35">
      <c r="B13" s="5" t="s">
        <v>8</v>
      </c>
      <c r="C13" s="7">
        <f>C11+C12</f>
        <v>0</v>
      </c>
      <c r="E13" s="33"/>
      <c r="F13" s="34"/>
      <c r="G13" s="34"/>
      <c r="H13" s="34"/>
      <c r="I13" s="34"/>
      <c r="J13" s="34"/>
      <c r="K13" s="35"/>
    </row>
    <row r="14" spans="1:11" ht="18" x14ac:dyDescent="0.35">
      <c r="B14" s="5"/>
      <c r="C14" s="3"/>
      <c r="E14" s="33"/>
      <c r="F14" s="34"/>
      <c r="G14" s="34"/>
      <c r="H14" s="34"/>
      <c r="I14" s="34"/>
      <c r="J14" s="34"/>
      <c r="K14" s="35"/>
    </row>
    <row r="15" spans="1:11" ht="18" x14ac:dyDescent="0.35">
      <c r="B15" s="5" t="s">
        <v>9</v>
      </c>
      <c r="C15" s="18">
        <v>0</v>
      </c>
      <c r="E15" s="33"/>
      <c r="F15" s="34"/>
      <c r="G15" s="34"/>
      <c r="H15" s="34"/>
      <c r="I15" s="34"/>
      <c r="J15" s="34"/>
      <c r="K15" s="35"/>
    </row>
    <row r="16" spans="1:11" ht="18" x14ac:dyDescent="0.35">
      <c r="B16" s="5" t="s">
        <v>10</v>
      </c>
      <c r="C16" s="18">
        <v>0</v>
      </c>
      <c r="E16" s="33"/>
      <c r="F16" s="34"/>
      <c r="G16" s="34"/>
      <c r="H16" s="34"/>
      <c r="I16" s="34"/>
      <c r="J16" s="34"/>
      <c r="K16" s="35"/>
    </row>
    <row r="17" spans="1:11" ht="18" x14ac:dyDescent="0.35">
      <c r="B17" s="5" t="s">
        <v>11</v>
      </c>
      <c r="C17" s="18">
        <v>0</v>
      </c>
      <c r="E17" s="33"/>
      <c r="F17" s="34"/>
      <c r="G17" s="34"/>
      <c r="H17" s="34"/>
      <c r="I17" s="34"/>
      <c r="J17" s="34"/>
      <c r="K17" s="35"/>
    </row>
    <row r="18" spans="1:11" ht="18" x14ac:dyDescent="0.35">
      <c r="B18" s="8" t="s">
        <v>17</v>
      </c>
      <c r="C18" s="7">
        <f>SUM(C15:C17)</f>
        <v>0</v>
      </c>
      <c r="E18" s="33"/>
      <c r="F18" s="34"/>
      <c r="G18" s="34"/>
      <c r="H18" s="34"/>
      <c r="I18" s="34"/>
      <c r="J18" s="34"/>
      <c r="K18" s="35"/>
    </row>
    <row r="19" spans="1:11" ht="18" x14ac:dyDescent="0.35">
      <c r="B19" s="8" t="s">
        <v>18</v>
      </c>
      <c r="C19" s="9">
        <f>C13-C18</f>
        <v>0</v>
      </c>
      <c r="E19" s="36"/>
      <c r="F19" s="37"/>
      <c r="G19" s="37"/>
      <c r="H19" s="37"/>
      <c r="I19" s="37"/>
      <c r="J19" s="37"/>
      <c r="K19" s="38"/>
    </row>
    <row r="21" spans="1:11" ht="54" x14ac:dyDescent="0.35">
      <c r="A21" s="1"/>
      <c r="B21" s="10" t="s">
        <v>12</v>
      </c>
      <c r="C21" s="4" t="s">
        <v>0</v>
      </c>
      <c r="D21" s="11" t="s">
        <v>19</v>
      </c>
      <c r="E21" s="14" t="s">
        <v>13</v>
      </c>
      <c r="F21" s="14" t="s">
        <v>14</v>
      </c>
      <c r="G21" s="14" t="s">
        <v>15</v>
      </c>
      <c r="H21" s="14" t="s">
        <v>28</v>
      </c>
      <c r="I21" s="14" t="s">
        <v>31</v>
      </c>
      <c r="J21" s="14" t="s">
        <v>25</v>
      </c>
      <c r="K21" s="12" t="s">
        <v>16</v>
      </c>
    </row>
    <row r="22" spans="1:11" s="3" customFormat="1" ht="18" x14ac:dyDescent="0.35">
      <c r="A22" s="13">
        <v>1</v>
      </c>
      <c r="B22" s="17"/>
      <c r="C22" s="18">
        <v>0</v>
      </c>
      <c r="D22" s="19">
        <v>0</v>
      </c>
      <c r="E22" s="20">
        <f ca="1">TODAY()</f>
        <v>45999</v>
      </c>
      <c r="F22" s="17" t="s">
        <v>27</v>
      </c>
      <c r="G22" s="21"/>
      <c r="H22" s="20">
        <f ca="1">TODAY()</f>
        <v>45999</v>
      </c>
      <c r="I22" s="18">
        <v>0</v>
      </c>
      <c r="J22" s="22"/>
      <c r="K22" s="17"/>
    </row>
    <row r="23" spans="1:11" s="3" customFormat="1" ht="18" x14ac:dyDescent="0.35">
      <c r="A23" s="13">
        <v>2</v>
      </c>
      <c r="B23" s="17"/>
      <c r="C23" s="18">
        <v>0</v>
      </c>
      <c r="D23" s="19">
        <v>0</v>
      </c>
      <c r="E23" s="20">
        <f t="shared" ref="E23:E31" ca="1" si="0">TODAY()</f>
        <v>45999</v>
      </c>
      <c r="F23" s="17" t="s">
        <v>27</v>
      </c>
      <c r="G23" s="21"/>
      <c r="H23" s="20">
        <f t="shared" ref="H23:H31" ca="1" si="1">TODAY()</f>
        <v>45999</v>
      </c>
      <c r="I23" s="18">
        <v>0</v>
      </c>
      <c r="J23" s="22"/>
      <c r="K23" s="17"/>
    </row>
    <row r="24" spans="1:11" s="3" customFormat="1" ht="18" x14ac:dyDescent="0.35">
      <c r="A24" s="13">
        <v>3</v>
      </c>
      <c r="B24" s="17"/>
      <c r="C24" s="18">
        <v>0</v>
      </c>
      <c r="D24" s="19">
        <v>0</v>
      </c>
      <c r="E24" s="20">
        <f t="shared" ca="1" si="0"/>
        <v>45999</v>
      </c>
      <c r="F24" s="17" t="s">
        <v>27</v>
      </c>
      <c r="G24" s="21"/>
      <c r="H24" s="20">
        <f t="shared" ca="1" si="1"/>
        <v>45999</v>
      </c>
      <c r="I24" s="18">
        <v>0</v>
      </c>
      <c r="J24" s="22"/>
      <c r="K24" s="17"/>
    </row>
    <row r="25" spans="1:11" s="3" customFormat="1" ht="18" x14ac:dyDescent="0.35">
      <c r="A25" s="13">
        <v>4</v>
      </c>
      <c r="B25" s="17"/>
      <c r="C25" s="18">
        <v>0</v>
      </c>
      <c r="D25" s="19">
        <v>0</v>
      </c>
      <c r="E25" s="20">
        <f t="shared" ca="1" si="0"/>
        <v>45999</v>
      </c>
      <c r="F25" s="17" t="s">
        <v>27</v>
      </c>
      <c r="G25" s="21"/>
      <c r="H25" s="20">
        <f t="shared" ca="1" si="1"/>
        <v>45999</v>
      </c>
      <c r="I25" s="18">
        <v>0</v>
      </c>
      <c r="J25" s="22"/>
      <c r="K25" s="17"/>
    </row>
    <row r="26" spans="1:11" s="3" customFormat="1" ht="18" x14ac:dyDescent="0.35">
      <c r="A26" s="13">
        <v>5</v>
      </c>
      <c r="B26" s="17"/>
      <c r="C26" s="18">
        <v>0</v>
      </c>
      <c r="D26" s="19">
        <v>0</v>
      </c>
      <c r="E26" s="20">
        <f t="shared" ca="1" si="0"/>
        <v>45999</v>
      </c>
      <c r="F26" s="17" t="s">
        <v>27</v>
      </c>
      <c r="G26" s="21"/>
      <c r="H26" s="20">
        <f t="shared" ca="1" si="1"/>
        <v>45999</v>
      </c>
      <c r="I26" s="18">
        <v>0</v>
      </c>
      <c r="J26" s="22"/>
      <c r="K26" s="17"/>
    </row>
    <row r="27" spans="1:11" s="3" customFormat="1" ht="18" x14ac:dyDescent="0.35">
      <c r="A27" s="13">
        <v>6</v>
      </c>
      <c r="B27" s="17"/>
      <c r="C27" s="18">
        <v>0</v>
      </c>
      <c r="D27" s="19">
        <v>0</v>
      </c>
      <c r="E27" s="20">
        <f t="shared" ca="1" si="0"/>
        <v>45999</v>
      </c>
      <c r="F27" s="17" t="s">
        <v>27</v>
      </c>
      <c r="G27" s="21"/>
      <c r="H27" s="20">
        <f t="shared" ca="1" si="1"/>
        <v>45999</v>
      </c>
      <c r="I27" s="18">
        <v>0</v>
      </c>
      <c r="J27" s="22"/>
      <c r="K27" s="17"/>
    </row>
    <row r="28" spans="1:11" s="3" customFormat="1" ht="18" x14ac:dyDescent="0.35">
      <c r="A28" s="13">
        <v>7</v>
      </c>
      <c r="B28" s="17"/>
      <c r="C28" s="18">
        <v>0</v>
      </c>
      <c r="D28" s="19">
        <v>0</v>
      </c>
      <c r="E28" s="20">
        <f t="shared" ca="1" si="0"/>
        <v>45999</v>
      </c>
      <c r="F28" s="17" t="s">
        <v>27</v>
      </c>
      <c r="G28" s="21"/>
      <c r="H28" s="20">
        <f t="shared" ca="1" si="1"/>
        <v>45999</v>
      </c>
      <c r="I28" s="18">
        <v>0</v>
      </c>
      <c r="J28" s="22"/>
      <c r="K28" s="17"/>
    </row>
    <row r="29" spans="1:11" s="3" customFormat="1" ht="18" x14ac:dyDescent="0.35">
      <c r="A29" s="13">
        <v>8</v>
      </c>
      <c r="B29" s="17"/>
      <c r="C29" s="18">
        <v>0</v>
      </c>
      <c r="D29" s="19">
        <v>0</v>
      </c>
      <c r="E29" s="20">
        <f t="shared" ca="1" si="0"/>
        <v>45999</v>
      </c>
      <c r="F29" s="17" t="s">
        <v>27</v>
      </c>
      <c r="G29" s="21"/>
      <c r="H29" s="20">
        <f t="shared" ca="1" si="1"/>
        <v>45999</v>
      </c>
      <c r="I29" s="18">
        <v>0</v>
      </c>
      <c r="J29" s="22"/>
      <c r="K29" s="17"/>
    </row>
    <row r="30" spans="1:11" s="3" customFormat="1" ht="18" x14ac:dyDescent="0.35">
      <c r="A30" s="13">
        <v>9</v>
      </c>
      <c r="B30" s="17"/>
      <c r="C30" s="18">
        <v>0</v>
      </c>
      <c r="D30" s="19">
        <v>0</v>
      </c>
      <c r="E30" s="20">
        <f t="shared" ca="1" si="0"/>
        <v>45999</v>
      </c>
      <c r="F30" s="17" t="s">
        <v>27</v>
      </c>
      <c r="G30" s="21"/>
      <c r="H30" s="20">
        <f t="shared" ca="1" si="1"/>
        <v>45999</v>
      </c>
      <c r="I30" s="18">
        <v>0</v>
      </c>
      <c r="J30" s="22"/>
      <c r="K30" s="17"/>
    </row>
    <row r="31" spans="1:11" s="3" customFormat="1" ht="18" x14ac:dyDescent="0.35">
      <c r="A31" s="13">
        <v>10</v>
      </c>
      <c r="B31" s="17"/>
      <c r="C31" s="18">
        <v>0</v>
      </c>
      <c r="D31" s="19">
        <v>0</v>
      </c>
      <c r="E31" s="20">
        <f t="shared" ca="1" si="0"/>
        <v>45999</v>
      </c>
      <c r="F31" s="17" t="s">
        <v>27</v>
      </c>
      <c r="G31" s="21"/>
      <c r="H31" s="20">
        <f t="shared" ca="1" si="1"/>
        <v>45999</v>
      </c>
      <c r="I31" s="18">
        <v>0</v>
      </c>
      <c r="J31" s="22"/>
      <c r="K31" s="17"/>
    </row>
    <row r="32" spans="1:11" s="3" customFormat="1" ht="18" x14ac:dyDescent="0.35">
      <c r="B32" s="5" t="s">
        <v>22</v>
      </c>
      <c r="C32" s="6">
        <f>SUM(C22:C31)</f>
        <v>0</v>
      </c>
    </row>
    <row r="33" spans="1:4" s="3" customFormat="1" ht="18" x14ac:dyDescent="0.35">
      <c r="B33" s="5" t="s">
        <v>23</v>
      </c>
      <c r="C33" s="6">
        <f>SUMIF(F22:F31,"Applied",(C22:C31))+SUMIF(F22:F31,"Confirmed",(C22:C31))</f>
        <v>0</v>
      </c>
    </row>
    <row r="34" spans="1:4" s="3" customFormat="1" ht="18" x14ac:dyDescent="0.35">
      <c r="B34" s="5" t="s">
        <v>24</v>
      </c>
      <c r="C34" s="6">
        <f>SUM(I22:I31)</f>
        <v>0</v>
      </c>
    </row>
    <row r="36" spans="1:4" ht="18" x14ac:dyDescent="0.35">
      <c r="B36" s="8" t="s">
        <v>26</v>
      </c>
      <c r="C36" s="7">
        <f>C18-C34</f>
        <v>0</v>
      </c>
      <c r="D36" s="3" t="s">
        <v>43</v>
      </c>
    </row>
    <row r="37" spans="1:4" x14ac:dyDescent="0.3">
      <c r="A37" s="15">
        <f ca="1">TODAY()</f>
        <v>45999</v>
      </c>
    </row>
  </sheetData>
  <sheetProtection algorithmName="SHA-512" hashValue="p9mwdJRCsHHayBmI88BYwhDaXD6ko5hloD83L4wTmvRAg2G4/aXWigucVZ1/Er6xpN8kmtYa/P4oNt1B8xK9HQ==" saltValue="pxhuh/To+eH1X6pTHLUG6g==" spinCount="100000" sheet="1" objects="1" scenarios="1" selectLockedCells="1"/>
  <mergeCells count="5">
    <mergeCell ref="E11:K11"/>
    <mergeCell ref="E12:K19"/>
    <mergeCell ref="C5:K5"/>
    <mergeCell ref="C6:K9"/>
    <mergeCell ref="D3:K3"/>
  </mergeCells>
  <conditionalFormatting sqref="E22:E31">
    <cfRule type="expression" dxfId="20" priority="8">
      <formula>E22&gt;(TODAY()+30)</formula>
    </cfRule>
    <cfRule type="expression" dxfId="19" priority="10">
      <formula>E22&lt;TODAY()</formula>
    </cfRule>
    <cfRule type="expression" dxfId="18" priority="9">
      <formula>E22&gt;=TODAY()</formula>
    </cfRule>
  </conditionalFormatting>
  <conditionalFormatting sqref="H22:H31">
    <cfRule type="expression" dxfId="17" priority="2">
      <formula>H22&gt;(TODAY()+30)</formula>
    </cfRule>
    <cfRule type="expression" dxfId="16" priority="3">
      <formula>H22&gt;=TODAY()</formula>
    </cfRule>
    <cfRule type="expression" dxfId="15" priority="4">
      <formula>H22&lt;TODAY()</formula>
    </cfRule>
  </conditionalFormatting>
  <conditionalFormatting sqref="C32">
    <cfRule type="expression" dxfId="14" priority="1">
      <formula>C32&lt;$C$19</formula>
    </cfRule>
  </conditionalFormatting>
  <dataValidations count="1">
    <dataValidation type="list" allowBlank="1" showInputMessage="1" showErrorMessage="1" prompt="Select status" sqref="F22:F31" xr:uid="{365E46CD-C955-4DF1-BE05-807E694BAA45}">
      <formula1>"Pending, Applied, Confirmed"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5B69-EE04-4C7E-9DF6-DE09A93954C5}">
  <dimension ref="A1:K37"/>
  <sheetViews>
    <sheetView topLeftCell="A3" workbookViewId="0">
      <selection activeCell="C11" sqref="C11"/>
    </sheetView>
  </sheetViews>
  <sheetFormatPr defaultRowHeight="14.4" x14ac:dyDescent="0.3"/>
  <cols>
    <col min="2" max="2" width="40.77734375" customWidth="1"/>
    <col min="3" max="3" width="17" customWidth="1"/>
    <col min="4" max="4" width="18.109375" customWidth="1"/>
    <col min="5" max="6" width="13.33203125" customWidth="1"/>
    <col min="7" max="7" width="16.5546875" customWidth="1"/>
    <col min="8" max="8" width="13.33203125" customWidth="1"/>
    <col min="9" max="10" width="16.33203125" customWidth="1"/>
    <col min="11" max="11" width="46.21875" customWidth="1"/>
  </cols>
  <sheetData>
    <row r="1" spans="1:11" ht="36.6" x14ac:dyDescent="0.7">
      <c r="A1" s="2" t="s">
        <v>2</v>
      </c>
    </row>
    <row r="3" spans="1:11" ht="18" x14ac:dyDescent="0.35">
      <c r="A3" s="4" t="s">
        <v>3</v>
      </c>
      <c r="B3" s="1">
        <f>'Project 1'!B3</f>
        <v>0</v>
      </c>
      <c r="C3" s="4" t="s">
        <v>4</v>
      </c>
      <c r="D3" s="48"/>
      <c r="E3" s="48"/>
      <c r="F3" s="48"/>
      <c r="G3" s="48"/>
      <c r="H3" s="48"/>
      <c r="I3" s="48"/>
      <c r="J3" s="48"/>
      <c r="K3" s="48"/>
    </row>
    <row r="5" spans="1:11" ht="18" x14ac:dyDescent="0.35">
      <c r="A5" s="4" t="s">
        <v>5</v>
      </c>
      <c r="B5" s="16"/>
      <c r="C5" s="39" t="s">
        <v>20</v>
      </c>
      <c r="D5" s="40"/>
      <c r="E5" s="40"/>
      <c r="F5" s="40"/>
      <c r="G5" s="40"/>
      <c r="H5" s="40"/>
      <c r="I5" s="40"/>
      <c r="J5" s="40"/>
      <c r="K5" s="41"/>
    </row>
    <row r="6" spans="1:11" s="3" customFormat="1" ht="18" x14ac:dyDescent="0.35">
      <c r="A6" s="4"/>
      <c r="B6" s="17"/>
      <c r="C6" s="42"/>
      <c r="D6" s="43"/>
      <c r="E6" s="43"/>
      <c r="F6" s="43"/>
      <c r="G6" s="43"/>
      <c r="H6" s="43"/>
      <c r="I6" s="43"/>
      <c r="J6" s="43"/>
      <c r="K6" s="44"/>
    </row>
    <row r="7" spans="1:11" s="3" customFormat="1" ht="18" x14ac:dyDescent="0.35">
      <c r="A7" s="4"/>
      <c r="B7" s="17"/>
      <c r="C7" s="42"/>
      <c r="D7" s="43"/>
      <c r="E7" s="43"/>
      <c r="F7" s="43"/>
      <c r="G7" s="43"/>
      <c r="H7" s="43"/>
      <c r="I7" s="43"/>
      <c r="J7" s="43"/>
      <c r="K7" s="44"/>
    </row>
    <row r="8" spans="1:11" s="3" customFormat="1" ht="18" x14ac:dyDescent="0.35">
      <c r="A8" s="4"/>
      <c r="B8" s="17"/>
      <c r="C8" s="42"/>
      <c r="D8" s="43"/>
      <c r="E8" s="43"/>
      <c r="F8" s="43"/>
      <c r="G8" s="43"/>
      <c r="H8" s="43"/>
      <c r="I8" s="43"/>
      <c r="J8" s="43"/>
      <c r="K8" s="44"/>
    </row>
    <row r="9" spans="1:11" s="3" customFormat="1" ht="18" x14ac:dyDescent="0.35">
      <c r="A9" s="4"/>
      <c r="B9" s="17"/>
      <c r="C9" s="45"/>
      <c r="D9" s="46"/>
      <c r="E9" s="46"/>
      <c r="F9" s="46"/>
      <c r="G9" s="46"/>
      <c r="H9" s="46"/>
      <c r="I9" s="46"/>
      <c r="J9" s="46"/>
      <c r="K9" s="47"/>
    </row>
    <row r="11" spans="1:11" ht="18" x14ac:dyDescent="0.35">
      <c r="B11" s="5" t="s">
        <v>6</v>
      </c>
      <c r="C11" s="18">
        <v>0</v>
      </c>
      <c r="E11" s="30" t="s">
        <v>21</v>
      </c>
      <c r="F11" s="31"/>
      <c r="G11" s="31"/>
      <c r="H11" s="31"/>
      <c r="I11" s="31"/>
      <c r="J11" s="31"/>
      <c r="K11" s="32"/>
    </row>
    <row r="12" spans="1:11" ht="18" x14ac:dyDescent="0.35">
      <c r="B12" s="5" t="s">
        <v>7</v>
      </c>
      <c r="C12" s="6">
        <f>C11*0.2</f>
        <v>0</v>
      </c>
      <c r="E12" s="49"/>
      <c r="F12" s="50"/>
      <c r="G12" s="50"/>
      <c r="H12" s="50"/>
      <c r="I12" s="50"/>
      <c r="J12" s="50"/>
      <c r="K12" s="51"/>
    </row>
    <row r="13" spans="1:11" ht="18" x14ac:dyDescent="0.35">
      <c r="B13" s="5" t="s">
        <v>8</v>
      </c>
      <c r="C13" s="7">
        <f>C11+C12</f>
        <v>0</v>
      </c>
      <c r="E13" s="49"/>
      <c r="F13" s="50"/>
      <c r="G13" s="50"/>
      <c r="H13" s="50"/>
      <c r="I13" s="50"/>
      <c r="J13" s="50"/>
      <c r="K13" s="51"/>
    </row>
    <row r="14" spans="1:11" ht="18" x14ac:dyDescent="0.35">
      <c r="B14" s="5"/>
      <c r="C14" s="3"/>
      <c r="E14" s="49"/>
      <c r="F14" s="50"/>
      <c r="G14" s="50"/>
      <c r="H14" s="50"/>
      <c r="I14" s="50"/>
      <c r="J14" s="50"/>
      <c r="K14" s="51"/>
    </row>
    <row r="15" spans="1:11" ht="18" x14ac:dyDescent="0.35">
      <c r="B15" s="5" t="s">
        <v>9</v>
      </c>
      <c r="C15" s="18">
        <v>0</v>
      </c>
      <c r="E15" s="49"/>
      <c r="F15" s="50"/>
      <c r="G15" s="50"/>
      <c r="H15" s="50"/>
      <c r="I15" s="50"/>
      <c r="J15" s="50"/>
      <c r="K15" s="51"/>
    </row>
    <row r="16" spans="1:11" ht="18" x14ac:dyDescent="0.35">
      <c r="B16" s="5" t="s">
        <v>10</v>
      </c>
      <c r="C16" s="18">
        <v>0</v>
      </c>
      <c r="E16" s="49"/>
      <c r="F16" s="50"/>
      <c r="G16" s="50"/>
      <c r="H16" s="50"/>
      <c r="I16" s="50"/>
      <c r="J16" s="50"/>
      <c r="K16" s="51"/>
    </row>
    <row r="17" spans="1:11" ht="18" x14ac:dyDescent="0.35">
      <c r="B17" s="5" t="s">
        <v>11</v>
      </c>
      <c r="C17" s="18">
        <v>0</v>
      </c>
      <c r="E17" s="49"/>
      <c r="F17" s="50"/>
      <c r="G17" s="50"/>
      <c r="H17" s="50"/>
      <c r="I17" s="50"/>
      <c r="J17" s="50"/>
      <c r="K17" s="51"/>
    </row>
    <row r="18" spans="1:11" ht="18" x14ac:dyDescent="0.35">
      <c r="B18" s="8" t="s">
        <v>17</v>
      </c>
      <c r="C18" s="7">
        <f>SUM(C15:C17)</f>
        <v>0</v>
      </c>
      <c r="E18" s="49"/>
      <c r="F18" s="50"/>
      <c r="G18" s="50"/>
      <c r="H18" s="50"/>
      <c r="I18" s="50"/>
      <c r="J18" s="50"/>
      <c r="K18" s="51"/>
    </row>
    <row r="19" spans="1:11" ht="18" x14ac:dyDescent="0.35">
      <c r="B19" s="8" t="s">
        <v>18</v>
      </c>
      <c r="C19" s="9">
        <f>C13-C18</f>
        <v>0</v>
      </c>
      <c r="E19" s="52"/>
      <c r="F19" s="53"/>
      <c r="G19" s="53"/>
      <c r="H19" s="53"/>
      <c r="I19" s="53"/>
      <c r="J19" s="53"/>
      <c r="K19" s="54"/>
    </row>
    <row r="21" spans="1:11" ht="54" x14ac:dyDescent="0.35">
      <c r="A21" s="1"/>
      <c r="B21" s="10" t="s">
        <v>12</v>
      </c>
      <c r="C21" s="4" t="s">
        <v>0</v>
      </c>
      <c r="D21" s="11" t="s">
        <v>19</v>
      </c>
      <c r="E21" s="14" t="s">
        <v>13</v>
      </c>
      <c r="F21" s="14" t="s">
        <v>14</v>
      </c>
      <c r="G21" s="14" t="s">
        <v>15</v>
      </c>
      <c r="H21" s="14" t="s">
        <v>28</v>
      </c>
      <c r="I21" s="14" t="s">
        <v>31</v>
      </c>
      <c r="J21" s="14" t="s">
        <v>25</v>
      </c>
      <c r="K21" s="12" t="s">
        <v>16</v>
      </c>
    </row>
    <row r="22" spans="1:11" s="3" customFormat="1" ht="18" x14ac:dyDescent="0.35">
      <c r="A22" s="13">
        <v>1</v>
      </c>
      <c r="B22" s="17"/>
      <c r="C22" s="18">
        <v>0</v>
      </c>
      <c r="D22" s="19">
        <v>0</v>
      </c>
      <c r="E22" s="20">
        <f ca="1">TODAY()</f>
        <v>45999</v>
      </c>
      <c r="F22" s="17" t="s">
        <v>27</v>
      </c>
      <c r="G22" s="21"/>
      <c r="H22" s="20">
        <f ca="1">TODAY()</f>
        <v>45999</v>
      </c>
      <c r="I22" s="18">
        <v>0</v>
      </c>
      <c r="J22" s="22"/>
      <c r="K22" s="17"/>
    </row>
    <row r="23" spans="1:11" s="3" customFormat="1" ht="18" x14ac:dyDescent="0.35">
      <c r="A23" s="13">
        <v>2</v>
      </c>
      <c r="B23" s="17"/>
      <c r="C23" s="18">
        <v>0</v>
      </c>
      <c r="D23" s="19">
        <v>0</v>
      </c>
      <c r="E23" s="20">
        <f t="shared" ref="E23:E31" ca="1" si="0">TODAY()</f>
        <v>45999</v>
      </c>
      <c r="F23" s="17" t="s">
        <v>27</v>
      </c>
      <c r="G23" s="21"/>
      <c r="H23" s="20">
        <f t="shared" ref="H23:H31" ca="1" si="1">TODAY()</f>
        <v>45999</v>
      </c>
      <c r="I23" s="18">
        <v>0</v>
      </c>
      <c r="J23" s="22"/>
      <c r="K23" s="17"/>
    </row>
    <row r="24" spans="1:11" s="3" customFormat="1" ht="18" x14ac:dyDescent="0.35">
      <c r="A24" s="13">
        <v>3</v>
      </c>
      <c r="B24" s="17"/>
      <c r="C24" s="18">
        <v>0</v>
      </c>
      <c r="D24" s="19">
        <v>0</v>
      </c>
      <c r="E24" s="20">
        <f t="shared" ca="1" si="0"/>
        <v>45999</v>
      </c>
      <c r="F24" s="17" t="s">
        <v>27</v>
      </c>
      <c r="G24" s="21"/>
      <c r="H24" s="20">
        <f t="shared" ca="1" si="1"/>
        <v>45999</v>
      </c>
      <c r="I24" s="18">
        <v>0</v>
      </c>
      <c r="J24" s="22"/>
      <c r="K24" s="17"/>
    </row>
    <row r="25" spans="1:11" s="3" customFormat="1" ht="18" x14ac:dyDescent="0.35">
      <c r="A25" s="13">
        <v>4</v>
      </c>
      <c r="B25" s="17"/>
      <c r="C25" s="18">
        <v>0</v>
      </c>
      <c r="D25" s="19">
        <v>0</v>
      </c>
      <c r="E25" s="20">
        <f t="shared" ca="1" si="0"/>
        <v>45999</v>
      </c>
      <c r="F25" s="17" t="s">
        <v>27</v>
      </c>
      <c r="G25" s="21"/>
      <c r="H25" s="20">
        <f t="shared" ca="1" si="1"/>
        <v>45999</v>
      </c>
      <c r="I25" s="18">
        <v>0</v>
      </c>
      <c r="J25" s="22"/>
      <c r="K25" s="17"/>
    </row>
    <row r="26" spans="1:11" s="3" customFormat="1" ht="18" x14ac:dyDescent="0.35">
      <c r="A26" s="13">
        <v>5</v>
      </c>
      <c r="B26" s="17"/>
      <c r="C26" s="18">
        <v>0</v>
      </c>
      <c r="D26" s="19">
        <v>0</v>
      </c>
      <c r="E26" s="20">
        <f t="shared" ca="1" si="0"/>
        <v>45999</v>
      </c>
      <c r="F26" s="17" t="s">
        <v>27</v>
      </c>
      <c r="G26" s="21"/>
      <c r="H26" s="20">
        <f t="shared" ca="1" si="1"/>
        <v>45999</v>
      </c>
      <c r="I26" s="18">
        <v>0</v>
      </c>
      <c r="J26" s="22"/>
      <c r="K26" s="17"/>
    </row>
    <row r="27" spans="1:11" s="3" customFormat="1" ht="18" x14ac:dyDescent="0.35">
      <c r="A27" s="13">
        <v>6</v>
      </c>
      <c r="B27" s="17"/>
      <c r="C27" s="18">
        <v>0</v>
      </c>
      <c r="D27" s="19">
        <v>0</v>
      </c>
      <c r="E27" s="20">
        <f t="shared" ca="1" si="0"/>
        <v>45999</v>
      </c>
      <c r="F27" s="17" t="s">
        <v>27</v>
      </c>
      <c r="G27" s="21"/>
      <c r="H27" s="20">
        <f t="shared" ca="1" si="1"/>
        <v>45999</v>
      </c>
      <c r="I27" s="18">
        <v>0</v>
      </c>
      <c r="J27" s="22"/>
      <c r="K27" s="17"/>
    </row>
    <row r="28" spans="1:11" s="3" customFormat="1" ht="18" x14ac:dyDescent="0.35">
      <c r="A28" s="13">
        <v>7</v>
      </c>
      <c r="B28" s="17"/>
      <c r="C28" s="18">
        <v>0</v>
      </c>
      <c r="D28" s="19">
        <v>0</v>
      </c>
      <c r="E28" s="20">
        <f t="shared" ca="1" si="0"/>
        <v>45999</v>
      </c>
      <c r="F28" s="17" t="s">
        <v>27</v>
      </c>
      <c r="G28" s="21"/>
      <c r="H28" s="20">
        <f t="shared" ca="1" si="1"/>
        <v>45999</v>
      </c>
      <c r="I28" s="18">
        <v>0</v>
      </c>
      <c r="J28" s="22"/>
      <c r="K28" s="17"/>
    </row>
    <row r="29" spans="1:11" s="3" customFormat="1" ht="18" x14ac:dyDescent="0.35">
      <c r="A29" s="13">
        <v>8</v>
      </c>
      <c r="B29" s="17"/>
      <c r="C29" s="18">
        <v>0</v>
      </c>
      <c r="D29" s="19">
        <v>0</v>
      </c>
      <c r="E29" s="20">
        <f t="shared" ca="1" si="0"/>
        <v>45999</v>
      </c>
      <c r="F29" s="17" t="s">
        <v>27</v>
      </c>
      <c r="G29" s="21"/>
      <c r="H29" s="20">
        <f t="shared" ca="1" si="1"/>
        <v>45999</v>
      </c>
      <c r="I29" s="18">
        <v>0</v>
      </c>
      <c r="J29" s="22"/>
      <c r="K29" s="17"/>
    </row>
    <row r="30" spans="1:11" s="3" customFormat="1" ht="18" x14ac:dyDescent="0.35">
      <c r="A30" s="13">
        <v>9</v>
      </c>
      <c r="B30" s="17"/>
      <c r="C30" s="18">
        <v>0</v>
      </c>
      <c r="D30" s="19">
        <v>0</v>
      </c>
      <c r="E30" s="20">
        <f t="shared" ca="1" si="0"/>
        <v>45999</v>
      </c>
      <c r="F30" s="17" t="s">
        <v>27</v>
      </c>
      <c r="G30" s="21"/>
      <c r="H30" s="20">
        <f t="shared" ca="1" si="1"/>
        <v>45999</v>
      </c>
      <c r="I30" s="18">
        <v>0</v>
      </c>
      <c r="J30" s="22"/>
      <c r="K30" s="17"/>
    </row>
    <row r="31" spans="1:11" s="3" customFormat="1" ht="18" x14ac:dyDescent="0.35">
      <c r="A31" s="13">
        <v>10</v>
      </c>
      <c r="B31" s="17"/>
      <c r="C31" s="18">
        <v>0</v>
      </c>
      <c r="D31" s="19">
        <v>0</v>
      </c>
      <c r="E31" s="20">
        <f t="shared" ca="1" si="0"/>
        <v>45999</v>
      </c>
      <c r="F31" s="17" t="s">
        <v>27</v>
      </c>
      <c r="G31" s="21"/>
      <c r="H31" s="20">
        <f t="shared" ca="1" si="1"/>
        <v>45999</v>
      </c>
      <c r="I31" s="18">
        <v>0</v>
      </c>
      <c r="J31" s="22"/>
      <c r="K31" s="17"/>
    </row>
    <row r="32" spans="1:11" s="3" customFormat="1" ht="18" x14ac:dyDescent="0.35">
      <c r="B32" s="5" t="s">
        <v>22</v>
      </c>
      <c r="C32" s="6">
        <f>SUM(C22:C31)</f>
        <v>0</v>
      </c>
    </row>
    <row r="33" spans="1:4" s="3" customFormat="1" ht="18" x14ac:dyDescent="0.35">
      <c r="B33" s="5" t="s">
        <v>23</v>
      </c>
      <c r="C33" s="6">
        <f>SUMIF(F22:F31,"Applied",(C22:C31))+SUMIF(F22:F31,"Confirmed",(C22:C31))</f>
        <v>0</v>
      </c>
    </row>
    <row r="34" spans="1:4" s="3" customFormat="1" ht="18" x14ac:dyDescent="0.35">
      <c r="B34" s="5" t="s">
        <v>24</v>
      </c>
      <c r="C34" s="6">
        <f>SUM(I22:I31)</f>
        <v>0</v>
      </c>
    </row>
    <row r="36" spans="1:4" ht="18" x14ac:dyDescent="0.35">
      <c r="B36" s="8" t="s">
        <v>26</v>
      </c>
      <c r="C36" s="7">
        <f>C18-C34</f>
        <v>0</v>
      </c>
      <c r="D36" s="3" t="s">
        <v>43</v>
      </c>
    </row>
    <row r="37" spans="1:4" x14ac:dyDescent="0.3">
      <c r="A37" s="15">
        <f ca="1">TODAY()</f>
        <v>45999</v>
      </c>
    </row>
  </sheetData>
  <sheetProtection algorithmName="SHA-512" hashValue="QyOlLCmH9n+/WNrBayFZd5qNPpVuQbI75Rs7QQqhfJEX4CHL/1mjkKnbf0v4DQ/IdpsCbW0I2YrV4EzDl+yZOw==" saltValue="+dWyLduxOe/vQ/l4JKKOfw==" spinCount="100000" sheet="1" objects="1" scenarios="1" selectLockedCells="1"/>
  <mergeCells count="5">
    <mergeCell ref="D3:K3"/>
    <mergeCell ref="C5:K5"/>
    <mergeCell ref="C6:K9"/>
    <mergeCell ref="E11:K11"/>
    <mergeCell ref="E12:K19"/>
  </mergeCells>
  <conditionalFormatting sqref="E22:E31">
    <cfRule type="expression" dxfId="13" priority="5">
      <formula>E22&gt;(TODAY()+30)</formula>
    </cfRule>
    <cfRule type="expression" dxfId="12" priority="6">
      <formula>E22&gt;=TODAY()</formula>
    </cfRule>
    <cfRule type="expression" dxfId="11" priority="7">
      <formula>E22&lt;TODAY()</formula>
    </cfRule>
  </conditionalFormatting>
  <conditionalFormatting sqref="H22:H31">
    <cfRule type="expression" dxfId="10" priority="2">
      <formula>H22&gt;(TODAY()+30)</formula>
    </cfRule>
    <cfRule type="expression" dxfId="9" priority="3">
      <formula>H22&gt;=TODAY()</formula>
    </cfRule>
    <cfRule type="expression" dxfId="8" priority="4">
      <formula>H22&lt;TODAY()</formula>
    </cfRule>
  </conditionalFormatting>
  <conditionalFormatting sqref="C32">
    <cfRule type="expression" dxfId="7" priority="1">
      <formula>C32&lt;$C$19</formula>
    </cfRule>
  </conditionalFormatting>
  <dataValidations count="1">
    <dataValidation type="list" allowBlank="1" showInputMessage="1" showErrorMessage="1" prompt="Select status" sqref="F22:F31" xr:uid="{4D8DA917-819C-4769-AEDC-D3DC01F6F717}">
      <formula1>"Pending, Applied, Confirmed"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3A32B-1073-4DD8-954A-49931EA20A0C}">
  <dimension ref="A1:K37"/>
  <sheetViews>
    <sheetView topLeftCell="A5" workbookViewId="0">
      <selection activeCell="B34" sqref="B34"/>
    </sheetView>
  </sheetViews>
  <sheetFormatPr defaultRowHeight="14.4" x14ac:dyDescent="0.3"/>
  <cols>
    <col min="2" max="2" width="40.77734375" customWidth="1"/>
    <col min="3" max="3" width="17" customWidth="1"/>
    <col min="4" max="4" width="16.21875" customWidth="1"/>
    <col min="5" max="6" width="13.33203125" customWidth="1"/>
    <col min="7" max="7" width="16.33203125" customWidth="1"/>
    <col min="8" max="8" width="13.33203125" customWidth="1"/>
    <col min="9" max="9" width="16.109375" customWidth="1"/>
    <col min="10" max="10" width="16.21875" customWidth="1"/>
    <col min="11" max="11" width="46.21875" customWidth="1"/>
  </cols>
  <sheetData>
    <row r="1" spans="1:11" ht="36.6" x14ac:dyDescent="0.7">
      <c r="A1" s="2" t="s">
        <v>2</v>
      </c>
    </row>
    <row r="3" spans="1:11" ht="18" x14ac:dyDescent="0.35">
      <c r="A3" s="4" t="s">
        <v>3</v>
      </c>
      <c r="B3" s="23" t="s">
        <v>32</v>
      </c>
      <c r="C3" s="4" t="s">
        <v>4</v>
      </c>
      <c r="D3" s="55" t="s">
        <v>36</v>
      </c>
      <c r="E3" s="48"/>
      <c r="F3" s="48"/>
      <c r="G3" s="48"/>
      <c r="H3" s="48"/>
      <c r="I3" s="48"/>
      <c r="J3" s="48"/>
      <c r="K3" s="48"/>
    </row>
    <row r="5" spans="1:11" ht="19.8" x14ac:dyDescent="0.45">
      <c r="A5" s="4" t="s">
        <v>5</v>
      </c>
      <c r="B5" s="25" t="s">
        <v>33</v>
      </c>
      <c r="C5" s="39" t="s">
        <v>20</v>
      </c>
      <c r="D5" s="40"/>
      <c r="E5" s="40"/>
      <c r="F5" s="40"/>
      <c r="G5" s="40"/>
      <c r="H5" s="40"/>
      <c r="I5" s="40"/>
      <c r="J5" s="40"/>
      <c r="K5" s="41"/>
    </row>
    <row r="6" spans="1:11" s="3" customFormat="1" ht="19.8" x14ac:dyDescent="0.45">
      <c r="A6" s="4"/>
      <c r="B6" s="25" t="s">
        <v>34</v>
      </c>
      <c r="C6" s="56" t="s">
        <v>37</v>
      </c>
      <c r="D6" s="43"/>
      <c r="E6" s="43"/>
      <c r="F6" s="43"/>
      <c r="G6" s="43"/>
      <c r="H6" s="43"/>
      <c r="I6" s="43"/>
      <c r="J6" s="43"/>
      <c r="K6" s="44"/>
    </row>
    <row r="7" spans="1:11" s="3" customFormat="1" ht="19.8" x14ac:dyDescent="0.45">
      <c r="A7" s="4"/>
      <c r="B7" s="25" t="s">
        <v>35</v>
      </c>
      <c r="C7" s="42"/>
      <c r="D7" s="43"/>
      <c r="E7" s="43"/>
      <c r="F7" s="43"/>
      <c r="G7" s="43"/>
      <c r="H7" s="43"/>
      <c r="I7" s="43"/>
      <c r="J7" s="43"/>
      <c r="K7" s="44"/>
    </row>
    <row r="8" spans="1:11" s="3" customFormat="1" ht="18" x14ac:dyDescent="0.35">
      <c r="A8" s="4"/>
      <c r="B8" s="17"/>
      <c r="C8" s="42"/>
      <c r="D8" s="43"/>
      <c r="E8" s="43"/>
      <c r="F8" s="43"/>
      <c r="G8" s="43"/>
      <c r="H8" s="43"/>
      <c r="I8" s="43"/>
      <c r="J8" s="43"/>
      <c r="K8" s="44"/>
    </row>
    <row r="9" spans="1:11" s="3" customFormat="1" ht="18" x14ac:dyDescent="0.35">
      <c r="A9" s="4"/>
      <c r="B9" s="17"/>
      <c r="C9" s="45"/>
      <c r="D9" s="46"/>
      <c r="E9" s="46"/>
      <c r="F9" s="46"/>
      <c r="G9" s="46"/>
      <c r="H9" s="46"/>
      <c r="I9" s="46"/>
      <c r="J9" s="46"/>
      <c r="K9" s="47"/>
    </row>
    <row r="11" spans="1:11" ht="18" x14ac:dyDescent="0.35">
      <c r="B11" s="5" t="s">
        <v>6</v>
      </c>
      <c r="C11" s="26">
        <v>36000</v>
      </c>
      <c r="E11" s="30" t="s">
        <v>21</v>
      </c>
      <c r="F11" s="31"/>
      <c r="G11" s="31"/>
      <c r="H11" s="31"/>
      <c r="I11" s="31"/>
      <c r="J11" s="31"/>
      <c r="K11" s="32"/>
    </row>
    <row r="12" spans="1:11" ht="18" x14ac:dyDescent="0.35">
      <c r="B12" s="5" t="s">
        <v>7</v>
      </c>
      <c r="C12" s="6">
        <f>C11*0.2</f>
        <v>7200</v>
      </c>
      <c r="E12" s="57"/>
      <c r="F12" s="58"/>
      <c r="G12" s="58"/>
      <c r="H12" s="58"/>
      <c r="I12" s="58"/>
      <c r="J12" s="58"/>
      <c r="K12" s="59"/>
    </row>
    <row r="13" spans="1:11" ht="18" x14ac:dyDescent="0.35">
      <c r="B13" s="5" t="s">
        <v>8</v>
      </c>
      <c r="C13" s="7">
        <f>C11+C12</f>
        <v>43200</v>
      </c>
      <c r="E13" s="57"/>
      <c r="F13" s="58"/>
      <c r="G13" s="58"/>
      <c r="H13" s="58"/>
      <c r="I13" s="58"/>
      <c r="J13" s="58"/>
      <c r="K13" s="59"/>
    </row>
    <row r="14" spans="1:11" ht="18" x14ac:dyDescent="0.35">
      <c r="B14" s="5"/>
      <c r="C14" s="3"/>
      <c r="E14" s="57"/>
      <c r="F14" s="58"/>
      <c r="G14" s="58"/>
      <c r="H14" s="58"/>
      <c r="I14" s="58"/>
      <c r="J14" s="58"/>
      <c r="K14" s="59"/>
    </row>
    <row r="15" spans="1:11" ht="18" x14ac:dyDescent="0.35">
      <c r="B15" s="5" t="s">
        <v>9</v>
      </c>
      <c r="C15" s="26">
        <v>5000</v>
      </c>
      <c r="E15" s="57"/>
      <c r="F15" s="58"/>
      <c r="G15" s="58"/>
      <c r="H15" s="58"/>
      <c r="I15" s="58"/>
      <c r="J15" s="58"/>
      <c r="K15" s="59"/>
    </row>
    <row r="16" spans="1:11" ht="18" x14ac:dyDescent="0.35">
      <c r="B16" s="5" t="s">
        <v>10</v>
      </c>
      <c r="C16" s="26">
        <v>1000</v>
      </c>
      <c r="E16" s="57"/>
      <c r="F16" s="58"/>
      <c r="G16" s="58"/>
      <c r="H16" s="58"/>
      <c r="I16" s="58"/>
      <c r="J16" s="58"/>
      <c r="K16" s="59"/>
    </row>
    <row r="17" spans="1:11" ht="18" x14ac:dyDescent="0.35">
      <c r="B17" s="5" t="s">
        <v>11</v>
      </c>
      <c r="C17" s="26">
        <v>5000</v>
      </c>
      <c r="E17" s="57"/>
      <c r="F17" s="58"/>
      <c r="G17" s="58"/>
      <c r="H17" s="58"/>
      <c r="I17" s="58"/>
      <c r="J17" s="58"/>
      <c r="K17" s="59"/>
    </row>
    <row r="18" spans="1:11" ht="18" x14ac:dyDescent="0.35">
      <c r="B18" s="8" t="s">
        <v>17</v>
      </c>
      <c r="C18" s="7">
        <f>SUM(C15:C17)</f>
        <v>11000</v>
      </c>
      <c r="E18" s="57"/>
      <c r="F18" s="58"/>
      <c r="G18" s="58"/>
      <c r="H18" s="58"/>
      <c r="I18" s="58"/>
      <c r="J18" s="58"/>
      <c r="K18" s="59"/>
    </row>
    <row r="19" spans="1:11" ht="18" x14ac:dyDescent="0.35">
      <c r="B19" s="8" t="s">
        <v>18</v>
      </c>
      <c r="C19" s="9">
        <f>C13-C18</f>
        <v>32200</v>
      </c>
      <c r="E19" s="60"/>
      <c r="F19" s="61"/>
      <c r="G19" s="61"/>
      <c r="H19" s="61"/>
      <c r="I19" s="61"/>
      <c r="J19" s="61"/>
      <c r="K19" s="62"/>
    </row>
    <row r="21" spans="1:11" ht="54" x14ac:dyDescent="0.35">
      <c r="A21" s="1"/>
      <c r="B21" s="10" t="s">
        <v>12</v>
      </c>
      <c r="C21" s="4" t="s">
        <v>0</v>
      </c>
      <c r="D21" s="11" t="s">
        <v>19</v>
      </c>
      <c r="E21" s="14" t="s">
        <v>13</v>
      </c>
      <c r="F21" s="14" t="s">
        <v>14</v>
      </c>
      <c r="G21" s="14" t="s">
        <v>15</v>
      </c>
      <c r="H21" s="14" t="s">
        <v>28</v>
      </c>
      <c r="I21" s="14" t="s">
        <v>31</v>
      </c>
      <c r="J21" s="14" t="s">
        <v>25</v>
      </c>
      <c r="K21" s="12" t="s">
        <v>16</v>
      </c>
    </row>
    <row r="22" spans="1:11" s="3" customFormat="1" ht="18" x14ac:dyDescent="0.35">
      <c r="A22" s="13">
        <v>1</v>
      </c>
      <c r="B22" s="24" t="s">
        <v>38</v>
      </c>
      <c r="C22" s="26">
        <v>5000</v>
      </c>
      <c r="D22" s="27">
        <v>5000</v>
      </c>
      <c r="E22" s="20" t="s">
        <v>39</v>
      </c>
      <c r="F22" s="17" t="s">
        <v>30</v>
      </c>
      <c r="G22" s="28">
        <v>45969</v>
      </c>
      <c r="H22" s="20">
        <v>46023</v>
      </c>
      <c r="I22" s="26">
        <v>4000</v>
      </c>
      <c r="J22" s="29">
        <v>45999</v>
      </c>
      <c r="K22" s="17"/>
    </row>
    <row r="23" spans="1:11" s="3" customFormat="1" ht="18" x14ac:dyDescent="0.35">
      <c r="A23" s="13">
        <v>2</v>
      </c>
      <c r="B23" s="24" t="s">
        <v>40</v>
      </c>
      <c r="C23" s="26">
        <v>10000</v>
      </c>
      <c r="D23" s="27">
        <v>15000</v>
      </c>
      <c r="E23" s="20">
        <f t="shared" ref="E23:E31" ca="1" si="0">TODAY()</f>
        <v>45999</v>
      </c>
      <c r="F23" s="17" t="s">
        <v>27</v>
      </c>
      <c r="G23" s="21"/>
      <c r="H23" s="20">
        <f t="shared" ref="H23:H31" ca="1" si="1">TODAY()</f>
        <v>45999</v>
      </c>
      <c r="I23" s="18">
        <v>0</v>
      </c>
      <c r="J23" s="22"/>
      <c r="K23" s="17"/>
    </row>
    <row r="24" spans="1:11" s="3" customFormat="1" ht="18" x14ac:dyDescent="0.35">
      <c r="A24" s="13">
        <v>3</v>
      </c>
      <c r="B24" s="24" t="s">
        <v>41</v>
      </c>
      <c r="C24" s="26">
        <v>1000</v>
      </c>
      <c r="D24" s="27">
        <v>10000</v>
      </c>
      <c r="E24" s="20" t="s">
        <v>39</v>
      </c>
      <c r="F24" s="17" t="s">
        <v>29</v>
      </c>
      <c r="G24" s="21"/>
      <c r="H24" s="20">
        <f t="shared" ca="1" si="1"/>
        <v>45999</v>
      </c>
      <c r="I24" s="18">
        <v>0</v>
      </c>
      <c r="J24" s="22"/>
      <c r="K24" s="17"/>
    </row>
    <row r="25" spans="1:11" s="3" customFormat="1" ht="18" x14ac:dyDescent="0.35">
      <c r="A25" s="13">
        <v>4</v>
      </c>
      <c r="B25" s="24" t="s">
        <v>42</v>
      </c>
      <c r="C25" s="26">
        <v>6000</v>
      </c>
      <c r="D25" s="27">
        <v>10000</v>
      </c>
      <c r="E25" s="20">
        <v>46054</v>
      </c>
      <c r="F25" s="17" t="s">
        <v>27</v>
      </c>
      <c r="G25" s="21"/>
      <c r="H25" s="20">
        <f t="shared" ca="1" si="1"/>
        <v>45999</v>
      </c>
      <c r="I25" s="18">
        <v>0</v>
      </c>
      <c r="J25" s="22"/>
      <c r="K25" s="17"/>
    </row>
    <row r="26" spans="1:11" s="3" customFormat="1" ht="18" x14ac:dyDescent="0.35">
      <c r="A26" s="13">
        <v>5</v>
      </c>
      <c r="B26" s="24" t="s">
        <v>1</v>
      </c>
      <c r="C26" s="26">
        <v>7200</v>
      </c>
      <c r="D26" s="27">
        <v>25000</v>
      </c>
      <c r="E26" s="20">
        <v>46112</v>
      </c>
      <c r="F26" s="17" t="s">
        <v>27</v>
      </c>
      <c r="G26" s="21"/>
      <c r="H26" s="20">
        <f t="shared" ca="1" si="1"/>
        <v>45999</v>
      </c>
      <c r="I26" s="18">
        <v>0</v>
      </c>
      <c r="J26" s="22"/>
      <c r="K26" s="17"/>
    </row>
    <row r="27" spans="1:11" s="3" customFormat="1" ht="18" x14ac:dyDescent="0.35">
      <c r="A27" s="13">
        <v>6</v>
      </c>
      <c r="B27" s="17"/>
      <c r="C27" s="18">
        <v>0</v>
      </c>
      <c r="D27" s="19">
        <v>0</v>
      </c>
      <c r="E27" s="20">
        <f t="shared" ca="1" si="0"/>
        <v>45999</v>
      </c>
      <c r="F27" s="17" t="s">
        <v>27</v>
      </c>
      <c r="G27" s="21"/>
      <c r="H27" s="20">
        <f t="shared" ca="1" si="1"/>
        <v>45999</v>
      </c>
      <c r="I27" s="18">
        <v>0</v>
      </c>
      <c r="J27" s="22"/>
      <c r="K27" s="17"/>
    </row>
    <row r="28" spans="1:11" s="3" customFormat="1" ht="18" x14ac:dyDescent="0.35">
      <c r="A28" s="13">
        <v>7</v>
      </c>
      <c r="B28" s="17"/>
      <c r="C28" s="18">
        <v>0</v>
      </c>
      <c r="D28" s="19">
        <v>0</v>
      </c>
      <c r="E28" s="20">
        <f t="shared" ca="1" si="0"/>
        <v>45999</v>
      </c>
      <c r="F28" s="17" t="s">
        <v>27</v>
      </c>
      <c r="G28" s="21"/>
      <c r="H28" s="20">
        <f t="shared" ca="1" si="1"/>
        <v>45999</v>
      </c>
      <c r="I28" s="18">
        <v>0</v>
      </c>
      <c r="J28" s="22"/>
      <c r="K28" s="17"/>
    </row>
    <row r="29" spans="1:11" s="3" customFormat="1" ht="18" x14ac:dyDescent="0.35">
      <c r="A29" s="13">
        <v>8</v>
      </c>
      <c r="B29" s="17"/>
      <c r="C29" s="18">
        <v>0</v>
      </c>
      <c r="D29" s="19">
        <v>0</v>
      </c>
      <c r="E29" s="20">
        <f t="shared" ca="1" si="0"/>
        <v>45999</v>
      </c>
      <c r="F29" s="17" t="s">
        <v>27</v>
      </c>
      <c r="G29" s="21"/>
      <c r="H29" s="20">
        <f t="shared" ca="1" si="1"/>
        <v>45999</v>
      </c>
      <c r="I29" s="18">
        <v>0</v>
      </c>
      <c r="J29" s="22"/>
      <c r="K29" s="17"/>
    </row>
    <row r="30" spans="1:11" s="3" customFormat="1" ht="18" x14ac:dyDescent="0.35">
      <c r="A30" s="13">
        <v>9</v>
      </c>
      <c r="B30" s="17"/>
      <c r="C30" s="18">
        <v>0</v>
      </c>
      <c r="D30" s="19">
        <v>0</v>
      </c>
      <c r="E30" s="20">
        <f t="shared" ca="1" si="0"/>
        <v>45999</v>
      </c>
      <c r="F30" s="17" t="s">
        <v>27</v>
      </c>
      <c r="G30" s="21"/>
      <c r="H30" s="20">
        <f t="shared" ca="1" si="1"/>
        <v>45999</v>
      </c>
      <c r="I30" s="18">
        <v>0</v>
      </c>
      <c r="J30" s="22"/>
      <c r="K30" s="17"/>
    </row>
    <row r="31" spans="1:11" s="3" customFormat="1" ht="18" x14ac:dyDescent="0.35">
      <c r="A31" s="13">
        <v>10</v>
      </c>
      <c r="B31" s="17"/>
      <c r="C31" s="18">
        <v>0</v>
      </c>
      <c r="D31" s="19">
        <v>0</v>
      </c>
      <c r="E31" s="20">
        <f t="shared" ca="1" si="0"/>
        <v>45999</v>
      </c>
      <c r="F31" s="17" t="s">
        <v>27</v>
      </c>
      <c r="G31" s="21"/>
      <c r="H31" s="20">
        <f t="shared" ca="1" si="1"/>
        <v>45999</v>
      </c>
      <c r="I31" s="18">
        <v>0</v>
      </c>
      <c r="J31" s="22"/>
      <c r="K31" s="17"/>
    </row>
    <row r="32" spans="1:11" s="3" customFormat="1" ht="18" x14ac:dyDescent="0.35">
      <c r="B32" s="5" t="s">
        <v>22</v>
      </c>
      <c r="C32" s="6">
        <f>SUM(C22:C31)</f>
        <v>29200</v>
      </c>
    </row>
    <row r="33" spans="1:4" s="3" customFormat="1" ht="18" x14ac:dyDescent="0.35">
      <c r="B33" s="5" t="s">
        <v>23</v>
      </c>
      <c r="C33" s="6">
        <f>SUMIF(F22:F31,"Applied",(C22:C31))+SUMIF(F22:F31,"Confirmed",(C22:C31))</f>
        <v>6000</v>
      </c>
    </row>
    <row r="34" spans="1:4" s="3" customFormat="1" ht="18" x14ac:dyDescent="0.35">
      <c r="B34" s="5" t="s">
        <v>24</v>
      </c>
      <c r="C34" s="6">
        <f>SUM(I22:I31)</f>
        <v>4000</v>
      </c>
    </row>
    <row r="36" spans="1:4" ht="18" x14ac:dyDescent="0.35">
      <c r="B36" s="8" t="s">
        <v>26</v>
      </c>
      <c r="C36" s="7">
        <f>C11-C18-C34</f>
        <v>21000</v>
      </c>
      <c r="D36" s="3" t="s">
        <v>43</v>
      </c>
    </row>
    <row r="37" spans="1:4" x14ac:dyDescent="0.3">
      <c r="A37" s="15">
        <f ca="1">TODAY()</f>
        <v>45999</v>
      </c>
    </row>
  </sheetData>
  <sheetProtection algorithmName="SHA-512" hashValue="0gyGKa4jS1IGAmU4gwXoMgd/JoNIrsqG0GJZacSlVgXJd9+LKJAQolqKBnmDV4Q9osJfRp5ThQBDgAsex0Bdrw==" saltValue="ao5oHS3JAv7UeLxxu0cGVw==" spinCount="100000" sheet="1" objects="1" scenarios="1" selectLockedCells="1" selectUnlockedCells="1"/>
  <mergeCells count="5">
    <mergeCell ref="D3:K3"/>
    <mergeCell ref="C5:K5"/>
    <mergeCell ref="C6:K9"/>
    <mergeCell ref="E11:K11"/>
    <mergeCell ref="E12:K19"/>
  </mergeCells>
  <conditionalFormatting sqref="E22:E31">
    <cfRule type="expression" dxfId="6" priority="5">
      <formula>E22&gt;(TODAY()+30)</formula>
    </cfRule>
    <cfRule type="expression" dxfId="5" priority="6">
      <formula>E22&gt;=TODAY()</formula>
    </cfRule>
    <cfRule type="expression" dxfId="4" priority="7">
      <formula>E22&lt;TODAY()</formula>
    </cfRule>
  </conditionalFormatting>
  <conditionalFormatting sqref="H22:H31">
    <cfRule type="expression" dxfId="3" priority="2">
      <formula>H22&gt;(TODAY()+30)</formula>
    </cfRule>
    <cfRule type="expression" dxfId="2" priority="3">
      <formula>H22&gt;=TODAY()</formula>
    </cfRule>
    <cfRule type="expression" dxfId="1" priority="4">
      <formula>H22&lt;TODAY()</formula>
    </cfRule>
  </conditionalFormatting>
  <conditionalFormatting sqref="C32">
    <cfRule type="expression" dxfId="0" priority="1">
      <formula>C32&lt;$C$19</formula>
    </cfRule>
  </conditionalFormatting>
  <dataValidations count="1">
    <dataValidation type="list" allowBlank="1" showInputMessage="1" showErrorMessage="1" prompt="Select status" sqref="F22:F31" xr:uid="{F3D4927F-7ED6-48B1-BDEA-1ADEA67A1786}">
      <formula1>"Pending, Applied, Confirmed"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1</vt:lpstr>
      <vt:lpstr>Project 2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Howard</dc:creator>
  <cp:lastModifiedBy>Martin Howard</cp:lastModifiedBy>
  <dcterms:created xsi:type="dcterms:W3CDTF">2024-11-28T13:46:15Z</dcterms:created>
  <dcterms:modified xsi:type="dcterms:W3CDTF">2025-12-09T09:15:13Z</dcterms:modified>
</cp:coreProperties>
</file>